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95" yWindow="1095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6" i="1" l="1"/>
  <c r="D15" i="1"/>
  <c r="D17" i="1" s="1"/>
  <c r="D21" i="1" s="1"/>
  <c r="F15" i="1" l="1"/>
  <c r="D19" i="1"/>
  <c r="D18" i="1"/>
</calcChain>
</file>

<file path=xl/sharedStrings.xml><?xml version="1.0" encoding="utf-8"?>
<sst xmlns="http://schemas.openxmlformats.org/spreadsheetml/2006/main" count="18" uniqueCount="18">
  <si>
    <t>air</t>
  </si>
  <si>
    <t>eau</t>
  </si>
  <si>
    <t>poids de chaine (kg)</t>
  </si>
  <si>
    <t>longeur de chaine (ml)</t>
  </si>
  <si>
    <t>hors tout bateau (m)</t>
  </si>
  <si>
    <t>Ø chaine (mm)</t>
  </si>
  <si>
    <t>prix AD</t>
  </si>
  <si>
    <t>rafale admissible (nds)</t>
  </si>
  <si>
    <t>cout de la chaine (€)</t>
  </si>
  <si>
    <t>Hauteu de quille/dérive (m)</t>
  </si>
  <si>
    <t>Surface mouillé en coupe babord tribord (m²)</t>
  </si>
  <si>
    <t>Tirant d'eau (m)</t>
  </si>
  <si>
    <t>Tirant d'air coque (m)</t>
  </si>
  <si>
    <t xml:space="preserve">Pieds de pilote maxi </t>
  </si>
  <si>
    <t>Vitesse du courant positif face au bateau (noeuds)</t>
  </si>
  <si>
    <t>Force du courant (kg)</t>
  </si>
  <si>
    <t>Force du vent (kg)</t>
  </si>
  <si>
    <t>Delta davier / fond (m) pour ne pas décoller la chaine du 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</si>
</sst>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5" sqref="D5"/>
    </sheetView>
  </sheetViews>
  <sheetFormatPr baseColWidth="10" defaultRowHeight="15" x14ac:dyDescent="0.25"/>
  <cols>
    <col min="3" max="3" width="37.5703125" customWidth="1"/>
  </cols>
  <sheetData>
    <row r="1" spans="1:12" x14ac:dyDescent="0.25">
      <c r="A1" t="s">
        <v>7</v>
      </c>
      <c r="D1" s="4">
        <v>35</v>
      </c>
    </row>
    <row r="2" spans="1:12" x14ac:dyDescent="0.25">
      <c r="A2" t="s">
        <v>4</v>
      </c>
      <c r="D2" s="4">
        <v>7</v>
      </c>
    </row>
    <row r="3" spans="1:12" x14ac:dyDescent="0.25">
      <c r="A3" t="s">
        <v>3</v>
      </c>
      <c r="D3" s="4">
        <v>32</v>
      </c>
    </row>
    <row r="4" spans="1:12" x14ac:dyDescent="0.25">
      <c r="A4" t="s">
        <v>5</v>
      </c>
      <c r="D4" s="4">
        <v>6</v>
      </c>
    </row>
    <row r="5" spans="1:12" x14ac:dyDescent="0.25">
      <c r="A5" t="s">
        <v>14</v>
      </c>
      <c r="D5" s="4">
        <v>4</v>
      </c>
      <c r="H5" s="1"/>
      <c r="I5" s="1" t="s">
        <v>0</v>
      </c>
      <c r="J5" s="1" t="s">
        <v>1</v>
      </c>
      <c r="K5" s="1"/>
      <c r="L5" t="s">
        <v>6</v>
      </c>
    </row>
    <row r="6" spans="1:12" x14ac:dyDescent="0.25">
      <c r="A6" t="s">
        <v>11</v>
      </c>
      <c r="D6" s="4">
        <v>1.1000000000000001</v>
      </c>
      <c r="H6" s="1">
        <v>6</v>
      </c>
      <c r="I6" s="1">
        <v>0.82</v>
      </c>
      <c r="J6" s="1">
        <v>0.95</v>
      </c>
      <c r="K6" s="3"/>
      <c r="L6" s="1">
        <v>3</v>
      </c>
    </row>
    <row r="7" spans="1:12" x14ac:dyDescent="0.25">
      <c r="A7" t="s">
        <v>12</v>
      </c>
      <c r="D7" s="4">
        <v>0.7</v>
      </c>
      <c r="H7" s="1">
        <v>8</v>
      </c>
      <c r="I7" s="1">
        <v>1.45</v>
      </c>
      <c r="J7" s="1">
        <v>1.26</v>
      </c>
      <c r="K7" s="1"/>
      <c r="L7" s="1">
        <v>5.2</v>
      </c>
    </row>
    <row r="8" spans="1:12" x14ac:dyDescent="0.25">
      <c r="A8" t="s">
        <v>9</v>
      </c>
      <c r="D8" s="4">
        <v>0.7</v>
      </c>
      <c r="H8" s="1">
        <v>10</v>
      </c>
      <c r="I8" s="1">
        <v>2.25</v>
      </c>
      <c r="J8" s="1">
        <v>1.96</v>
      </c>
      <c r="K8" s="1"/>
      <c r="L8" s="1">
        <v>7.95</v>
      </c>
    </row>
    <row r="9" spans="1:12" x14ac:dyDescent="0.25">
      <c r="A9" t="s">
        <v>10</v>
      </c>
      <c r="D9" s="4">
        <v>0.85</v>
      </c>
    </row>
    <row r="15" spans="1:12" x14ac:dyDescent="0.25">
      <c r="A15" t="s">
        <v>15</v>
      </c>
      <c r="D15" s="2">
        <f>0.5*1025*D9*(D5*0.51444)/10</f>
        <v>89.641170000000002</v>
      </c>
      <c r="F15" s="2">
        <f>D15+D16</f>
        <v>209.69117</v>
      </c>
    </row>
    <row r="16" spans="1:12" x14ac:dyDescent="0.25">
      <c r="A16" t="s">
        <v>16</v>
      </c>
      <c r="D16" s="2">
        <f>1/500*(D1*D1*D2*D2)</f>
        <v>120.05</v>
      </c>
    </row>
    <row r="17" spans="1:4" x14ac:dyDescent="0.25">
      <c r="A17" t="s">
        <v>17</v>
      </c>
      <c r="D17" s="2">
        <f>(VLOOKUP(D4,H6:L8,3,FALSE)*(D3*D3)/((D16+D15)*2))</f>
        <v>2.319601726672611</v>
      </c>
    </row>
    <row r="18" spans="1:4" x14ac:dyDescent="0.25">
      <c r="A18" t="s">
        <v>2</v>
      </c>
      <c r="D18">
        <f>(VLOOKUP(D4,H6:L8,2,FALSE))*D3</f>
        <v>26.24</v>
      </c>
    </row>
    <row r="19" spans="1:4" x14ac:dyDescent="0.25">
      <c r="A19" t="s">
        <v>8</v>
      </c>
      <c r="D19">
        <f>(VLOOKUP(D4,H6:L8,5,FALSE))*D3</f>
        <v>96</v>
      </c>
    </row>
    <row r="21" spans="1:4" x14ac:dyDescent="0.25">
      <c r="A21" t="s">
        <v>13</v>
      </c>
      <c r="D21" s="2">
        <f>D17-(D6+D7)</f>
        <v>0.51960172667261095</v>
      </c>
    </row>
  </sheetData>
  <dataValidations count="1">
    <dataValidation type="list" allowBlank="1" showInputMessage="1" showErrorMessage="1" sqref="D4">
      <formula1>$H$6:$H$8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</dc:creator>
  <cp:lastModifiedBy>Bureau</cp:lastModifiedBy>
  <dcterms:created xsi:type="dcterms:W3CDTF">2016-02-08T12:46:31Z</dcterms:created>
  <dcterms:modified xsi:type="dcterms:W3CDTF">2016-02-09T10:20:37Z</dcterms:modified>
</cp:coreProperties>
</file>